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85 Margin Calculator" sheetId="1" r:id="rId4"/>
  </sheets>
  <definedNames/>
  <calcPr/>
  <extLst>
    <ext uri="GoogleSheetsCustomDataVersion1">
      <go:sheetsCustomData xmlns:go="http://customooxmlschemas.google.com/" r:id="rId5" roundtripDataSignature="AMtx7mjDMd/IOIp4/eDVYhLiF1EQ2eZEwQ=="/>
    </ext>
  </extLst>
</workbook>
</file>

<file path=xl/sharedStrings.xml><?xml version="1.0" encoding="utf-8"?>
<sst xmlns="http://schemas.openxmlformats.org/spreadsheetml/2006/main" count="30" uniqueCount="26">
  <si>
    <t>E85 Profit Margin Calculator</t>
  </si>
  <si>
    <t>Sales Tax Rate</t>
  </si>
  <si>
    <t>Instructions:</t>
  </si>
  <si>
    <t>Current Retail Sales Price</t>
  </si>
  <si>
    <t>Update Yellow fields to calculate the profit margin per gallon of E85, including all taxes and fees.</t>
  </si>
  <si>
    <t>E85 Fuel Price from Pearson Fuels</t>
  </si>
  <si>
    <t>E85 Fuel Cost</t>
  </si>
  <si>
    <t>Excl. all taxes and fees</t>
  </si>
  <si>
    <t>Federal Gas Excise Tax</t>
  </si>
  <si>
    <t>Incl. on Pearson's invoice</t>
  </si>
  <si>
    <t>CA Lead Poisoning Fee</t>
  </si>
  <si>
    <t>CA AB 32 FFR Fee</t>
  </si>
  <si>
    <t>Federal Gas Oil Spill Fee</t>
  </si>
  <si>
    <t>State Excise Tax</t>
  </si>
  <si>
    <t>E85 is Exempt: $0.539 for Gasoline</t>
  </si>
  <si>
    <t>UST Tax</t>
  </si>
  <si>
    <t>Paid by station quarterly</t>
  </si>
  <si>
    <t>Vendor Use Tax</t>
  </si>
  <si>
    <t>Sales Tax</t>
  </si>
  <si>
    <t>Paid by station</t>
  </si>
  <si>
    <t>Subtotal</t>
  </si>
  <si>
    <t>Retailer's E85 Cost w/ Taxes &amp; Fees</t>
  </si>
  <si>
    <t>Posted Retail Price</t>
  </si>
  <si>
    <t>Profit Margin @ Time of Sale</t>
  </si>
  <si>
    <t>Posted Retail Price LESS Retailer's Cost</t>
  </si>
  <si>
    <t>*Updated 3/3/22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</si>
</sst>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000_);_(&quot;$&quot;* \(#,##0.00000\);_(&quot;$&quot;* &quot;-&quot;??.000_);_(@_)"/>
    <numFmt numFmtId="165" formatCode="0.000%"/>
    <numFmt numFmtId="166" formatCode="&quot;$&quot;#,##0.000"/>
  </numFmts>
  <fonts count="14">
    <font>
      <sz val="10.0"/>
      <color rgb="FF000000"/>
      <name val="Arial"/>
      <scheme val="minor"/>
    </font>
    <font>
      <b/>
      <sz val="18.0"/>
      <color theme="1"/>
      <name val="Calibri"/>
    </font>
    <font>
      <sz val="12.0"/>
      <color theme="1"/>
      <name val="Calibri"/>
    </font>
    <font>
      <b/>
      <sz val="12.0"/>
      <color theme="1"/>
      <name val="Calibri"/>
    </font>
    <font>
      <sz val="12.0"/>
      <color rgb="FF000000"/>
      <name val="Calibri"/>
    </font>
    <font>
      <b/>
      <u/>
      <sz val="12.0"/>
      <color theme="1"/>
      <name val="Calibri"/>
    </font>
    <font/>
    <font>
      <i/>
      <strike/>
      <sz val="12.0"/>
      <color rgb="FF000000"/>
      <name val="Calibri"/>
    </font>
    <font>
      <i/>
      <sz val="12.0"/>
      <color rgb="FF000000"/>
      <name val="Calibri"/>
    </font>
    <font>
      <i/>
      <sz val="12.0"/>
      <color theme="1"/>
      <name val="Calibri"/>
    </font>
    <font>
      <b/>
      <i/>
      <sz val="12.0"/>
      <color rgb="FF000000"/>
      <name val="Calibri"/>
    </font>
    <font>
      <b/>
      <i/>
      <sz val="12.0"/>
      <color theme="1"/>
      <name val="Calibri"/>
    </font>
    <font>
      <b/>
      <sz val="12.0"/>
      <color rgb="FF000000"/>
      <name val="Calibri"/>
    </font>
    <font>
      <sz val="8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</fills>
  <borders count="16">
    <border/>
    <border>
      <left/>
      <right/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3" numFmtId="164" xfId="0" applyAlignment="1" applyFont="1" applyNumberFormat="1">
      <alignment horizontal="center"/>
    </xf>
    <xf borderId="0" fillId="0" fontId="2" numFmtId="0" xfId="0" applyAlignment="1" applyFont="1">
      <alignment horizontal="left"/>
    </xf>
    <xf borderId="0" fillId="0" fontId="2" numFmtId="165" xfId="0" applyAlignment="1" applyFont="1" applyNumberFormat="1">
      <alignment horizontal="center"/>
    </xf>
    <xf borderId="0" fillId="0" fontId="3" numFmtId="0" xfId="0" applyAlignment="1" applyFont="1">
      <alignment horizontal="right"/>
    </xf>
    <xf borderId="1" fillId="2" fontId="4" numFmtId="165" xfId="0" applyAlignment="1" applyBorder="1" applyFill="1" applyFont="1" applyNumberFormat="1">
      <alignment horizontal="center" readingOrder="0"/>
    </xf>
    <xf borderId="0" fillId="0" fontId="3" numFmtId="0" xfId="0" applyAlignment="1" applyFont="1">
      <alignment horizontal="center"/>
    </xf>
    <xf borderId="2" fillId="0" fontId="5" numFmtId="0" xfId="0" applyAlignment="1" applyBorder="1" applyFont="1">
      <alignment horizontal="left"/>
    </xf>
    <xf borderId="1" fillId="2" fontId="2" numFmtId="166" xfId="0" applyAlignment="1" applyBorder="1" applyFont="1" applyNumberFormat="1">
      <alignment horizontal="center" readingOrder="0"/>
    </xf>
    <xf borderId="3" fillId="0" fontId="3" numFmtId="0" xfId="0" applyAlignment="1" applyBorder="1" applyFont="1">
      <alignment horizontal="left" shrinkToFit="0" wrapText="1"/>
    </xf>
    <xf borderId="4" fillId="0" fontId="6" numFmtId="0" xfId="0" applyBorder="1" applyFont="1"/>
    <xf borderId="0" fillId="0" fontId="3" numFmtId="0" xfId="0" applyAlignment="1" applyFont="1">
      <alignment horizontal="left"/>
    </xf>
    <xf borderId="5" fillId="0" fontId="2" numFmtId="0" xfId="0" applyAlignment="1" applyBorder="1" applyFont="1">
      <alignment horizontal="right"/>
    </xf>
    <xf borderId="6" fillId="0" fontId="2" numFmtId="164" xfId="0" applyAlignment="1" applyBorder="1" applyFont="1" applyNumberFormat="1">
      <alignment horizontal="center"/>
    </xf>
    <xf borderId="6" fillId="0" fontId="3" numFmtId="0" xfId="0" applyAlignment="1" applyBorder="1" applyFont="1">
      <alignment horizontal="center"/>
    </xf>
    <xf borderId="7" fillId="0" fontId="2" numFmtId="0" xfId="0" applyAlignment="1" applyBorder="1" applyFont="1">
      <alignment horizontal="left"/>
    </xf>
    <xf borderId="8" fillId="0" fontId="4" numFmtId="0" xfId="0" applyAlignment="1" applyBorder="1" applyFont="1">
      <alignment horizontal="right"/>
    </xf>
    <xf borderId="0" fillId="0" fontId="4" numFmtId="164" xfId="0" applyAlignment="1" applyFont="1" applyNumberFormat="1">
      <alignment horizontal="center"/>
    </xf>
    <xf borderId="9" fillId="0" fontId="4" numFmtId="0" xfId="0" applyAlignment="1" applyBorder="1" applyFont="1">
      <alignment horizontal="left"/>
    </xf>
    <xf borderId="8" fillId="0" fontId="2" numFmtId="0" xfId="0" applyAlignment="1" applyBorder="1" applyFont="1">
      <alignment horizontal="right"/>
    </xf>
    <xf borderId="9" fillId="0" fontId="2" numFmtId="0" xfId="0" applyAlignment="1" applyBorder="1" applyFont="1">
      <alignment horizontal="left"/>
    </xf>
    <xf borderId="8" fillId="0" fontId="7" numFmtId="0" xfId="0" applyAlignment="1" applyBorder="1" applyFont="1">
      <alignment horizontal="right"/>
    </xf>
    <xf borderId="0" fillId="0" fontId="7" numFmtId="164" xfId="0" applyAlignment="1" applyFont="1" applyNumberFormat="1">
      <alignment horizontal="center"/>
    </xf>
    <xf borderId="0" fillId="0" fontId="8" numFmtId="0" xfId="0" applyAlignment="1" applyFont="1">
      <alignment horizontal="center"/>
    </xf>
    <xf borderId="9" fillId="0" fontId="8" numFmtId="0" xfId="0" applyAlignment="1" applyBorder="1" applyFont="1">
      <alignment horizontal="left" readingOrder="0"/>
    </xf>
    <xf borderId="9" fillId="0" fontId="3" numFmtId="0" xfId="0" applyAlignment="1" applyBorder="1" applyFont="1">
      <alignment horizontal="left"/>
    </xf>
    <xf borderId="0" fillId="0" fontId="2" numFmtId="164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8" numFmtId="165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10" fillId="3" fontId="10" numFmtId="0" xfId="0" applyAlignment="1" applyBorder="1" applyFill="1" applyFont="1">
      <alignment horizontal="right"/>
    </xf>
    <xf borderId="11" fillId="3" fontId="11" numFmtId="164" xfId="0" applyAlignment="1" applyBorder="1" applyFont="1" applyNumberFormat="1">
      <alignment horizontal="center"/>
    </xf>
    <xf borderId="11" fillId="3" fontId="11" numFmtId="0" xfId="0" applyAlignment="1" applyBorder="1" applyFont="1">
      <alignment horizontal="center"/>
    </xf>
    <xf borderId="12" fillId="3" fontId="10" numFmtId="0" xfId="0" applyAlignment="1" applyBorder="1" applyFont="1">
      <alignment horizontal="left"/>
    </xf>
    <xf borderId="8" fillId="0" fontId="8" numFmtId="0" xfId="0" applyAlignment="1" applyBorder="1" applyFont="1">
      <alignment horizontal="right"/>
    </xf>
    <xf borderId="0" fillId="0" fontId="8" numFmtId="164" xfId="0" applyAlignment="1" applyFont="1" applyNumberFormat="1">
      <alignment horizontal="center"/>
    </xf>
    <xf borderId="9" fillId="0" fontId="8" numFmtId="0" xfId="0" applyAlignment="1" applyBorder="1" applyFont="1">
      <alignment horizontal="left"/>
    </xf>
    <xf borderId="8" fillId="0" fontId="12" numFmtId="0" xfId="0" applyAlignment="1" applyBorder="1" applyFont="1">
      <alignment horizontal="right"/>
    </xf>
    <xf borderId="9" fillId="0" fontId="12" numFmtId="0" xfId="0" applyAlignment="1" applyBorder="1" applyFont="1">
      <alignment horizontal="left"/>
    </xf>
    <xf borderId="13" fillId="4" fontId="12" numFmtId="0" xfId="0" applyAlignment="1" applyBorder="1" applyFill="1" applyFont="1">
      <alignment horizontal="right"/>
    </xf>
    <xf borderId="14" fillId="4" fontId="3" numFmtId="164" xfId="0" applyAlignment="1" applyBorder="1" applyFont="1" applyNumberFormat="1">
      <alignment horizontal="center"/>
    </xf>
    <xf borderId="14" fillId="4" fontId="3" numFmtId="0" xfId="0" applyAlignment="1" applyBorder="1" applyFont="1">
      <alignment horizontal="center"/>
    </xf>
    <xf borderId="15" fillId="4" fontId="12" numFmtId="0" xfId="0" applyAlignment="1" applyBorder="1" applyFont="1">
      <alignment horizontal="left"/>
    </xf>
    <xf borderId="0" fillId="0" fontId="2" numFmtId="164" xfId="0" applyAlignment="1" applyFont="1" applyNumberFormat="1">
      <alignment horizontal="left"/>
    </xf>
    <xf borderId="0" fillId="0" fontId="2" numFmtId="165" xfId="0" applyAlignment="1" applyFont="1" applyNumberFormat="1">
      <alignment horizontal="left"/>
    </xf>
    <xf borderId="0" fillId="0" fontId="1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1543050</xdr:colOff>
      <xdr:row>0</xdr:row>
      <xdr:rowOff>85725</xdr:rowOff>
    </xdr:from>
    <xdr:ext cx="4295775" cy="781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88"/>
    <col customWidth="1" min="2" max="2" width="31.0"/>
    <col customWidth="1" min="3" max="3" width="14.0"/>
    <col customWidth="1" min="4" max="4" width="2.88"/>
    <col customWidth="1" min="5" max="5" width="50.5"/>
    <col customWidth="1" min="6" max="6" width="2.88"/>
  </cols>
  <sheetData>
    <row r="1" ht="105.0" customHeight="1">
      <c r="A1" s="1" t="s">
        <v>0</v>
      </c>
    </row>
    <row r="2" ht="15.75" customHeight="1">
      <c r="A2" s="2"/>
      <c r="B2" s="3"/>
      <c r="C2" s="4"/>
      <c r="D2" s="2"/>
      <c r="E2" s="5"/>
      <c r="F2" s="6"/>
    </row>
    <row r="3" ht="15.75" customHeight="1">
      <c r="A3" s="2"/>
      <c r="B3" s="7" t="s">
        <v>1</v>
      </c>
      <c r="C3" s="8">
        <v>0.0875</v>
      </c>
      <c r="D3" s="9"/>
      <c r="E3" s="10" t="s">
        <v>2</v>
      </c>
      <c r="F3" s="6"/>
    </row>
    <row r="4" ht="15.75" customHeight="1">
      <c r="A4" s="2"/>
      <c r="B4" s="7" t="s">
        <v>3</v>
      </c>
      <c r="C4" s="11">
        <v>3.8999</v>
      </c>
      <c r="D4" s="9"/>
      <c r="E4" s="12" t="s">
        <v>4</v>
      </c>
      <c r="F4" s="6"/>
    </row>
    <row r="5" ht="15.75" customHeight="1">
      <c r="A5" s="2"/>
      <c r="B5" s="7" t="s">
        <v>5</v>
      </c>
      <c r="C5" s="11">
        <v>2.98793</v>
      </c>
      <c r="D5" s="9"/>
      <c r="E5" s="13"/>
      <c r="F5" s="6"/>
    </row>
    <row r="6" ht="15.75" customHeight="1">
      <c r="A6" s="2"/>
      <c r="B6" s="7"/>
      <c r="C6" s="4"/>
      <c r="D6" s="9"/>
      <c r="E6" s="14"/>
      <c r="F6" s="6"/>
    </row>
    <row r="7" ht="15.75" customHeight="1">
      <c r="A7" s="2"/>
      <c r="B7" s="15" t="s">
        <v>6</v>
      </c>
      <c r="C7" s="16">
        <f>C5</f>
        <v>2.98793</v>
      </c>
      <c r="D7" s="17"/>
      <c r="E7" s="18" t="s">
        <v>7</v>
      </c>
      <c r="F7" s="6"/>
    </row>
    <row r="8" ht="15.75" customHeight="1">
      <c r="A8" s="2"/>
      <c r="B8" s="19" t="s">
        <v>8</v>
      </c>
      <c r="C8" s="20">
        <v>0.184</v>
      </c>
      <c r="D8" s="2"/>
      <c r="E8" s="21" t="s">
        <v>9</v>
      </c>
      <c r="F8" s="6"/>
    </row>
    <row r="9" ht="15.75" customHeight="1">
      <c r="A9" s="2"/>
      <c r="B9" s="22" t="s">
        <v>10</v>
      </c>
      <c r="C9" s="20">
        <v>7.5E-4</v>
      </c>
      <c r="D9" s="2"/>
      <c r="E9" s="23" t="s">
        <v>9</v>
      </c>
      <c r="F9" s="6"/>
    </row>
    <row r="10" ht="15.75" customHeight="1">
      <c r="A10" s="2"/>
      <c r="B10" s="22" t="s">
        <v>11</v>
      </c>
      <c r="C10" s="20">
        <f>0.00085+0.00202</f>
        <v>0.00287</v>
      </c>
      <c r="D10" s="2"/>
      <c r="E10" s="23" t="s">
        <v>9</v>
      </c>
      <c r="F10" s="6"/>
    </row>
    <row r="11" ht="15.75" customHeight="1">
      <c r="A11" s="2"/>
      <c r="B11" s="22" t="s">
        <v>12</v>
      </c>
      <c r="C11" s="20">
        <v>0.001929</v>
      </c>
      <c r="D11" s="2"/>
      <c r="E11" s="23" t="s">
        <v>9</v>
      </c>
      <c r="F11" s="6"/>
    </row>
    <row r="12" ht="15.75" customHeight="1">
      <c r="A12" s="2"/>
      <c r="B12" s="24" t="s">
        <v>13</v>
      </c>
      <c r="C12" s="25">
        <v>0.0</v>
      </c>
      <c r="D12" s="26"/>
      <c r="E12" s="27" t="s">
        <v>14</v>
      </c>
      <c r="F12" s="6"/>
    </row>
    <row r="13" ht="15.75" customHeight="1">
      <c r="A13" s="2"/>
      <c r="B13" s="22" t="s">
        <v>15</v>
      </c>
      <c r="C13" s="20">
        <v>0.02</v>
      </c>
      <c r="D13" s="2"/>
      <c r="E13" s="28" t="s">
        <v>16</v>
      </c>
      <c r="F13" s="6"/>
    </row>
    <row r="14" ht="15.75" customHeight="1">
      <c r="A14" s="2"/>
      <c r="B14" s="22" t="s">
        <v>17</v>
      </c>
      <c r="C14" s="20">
        <v>0.09</v>
      </c>
      <c r="D14" s="2"/>
      <c r="E14" s="28" t="s">
        <v>16</v>
      </c>
      <c r="F14" s="6"/>
    </row>
    <row r="15" ht="15.75" customHeight="1">
      <c r="A15" s="2"/>
      <c r="B15" s="19" t="s">
        <v>18</v>
      </c>
      <c r="C15" s="29">
        <f>(C18/(1+C3))*C3</f>
        <v>0.3137850575</v>
      </c>
      <c r="D15" s="30"/>
      <c r="E15" s="28" t="s">
        <v>19</v>
      </c>
      <c r="F15" s="31"/>
    </row>
    <row r="16" ht="15.75" customHeight="1">
      <c r="A16" s="32"/>
      <c r="B16" s="33" t="s">
        <v>20</v>
      </c>
      <c r="C16" s="34">
        <f>SUBTOTAL(9,C7:C15)</f>
        <v>3.601264057</v>
      </c>
      <c r="D16" s="35"/>
      <c r="E16" s="36" t="s">
        <v>21</v>
      </c>
      <c r="F16" s="6"/>
    </row>
    <row r="17" ht="3.0" customHeight="1">
      <c r="A17" s="32"/>
      <c r="B17" s="37"/>
      <c r="C17" s="38"/>
      <c r="D17" s="30"/>
      <c r="E17" s="39"/>
      <c r="F17" s="6"/>
    </row>
    <row r="18" ht="15.75" customHeight="1">
      <c r="A18" s="32"/>
      <c r="B18" s="19" t="s">
        <v>22</v>
      </c>
      <c r="C18" s="20">
        <f>C4</f>
        <v>3.8999</v>
      </c>
      <c r="D18" s="2"/>
      <c r="E18" s="21"/>
      <c r="F18" s="6"/>
    </row>
    <row r="19" ht="3.0" customHeight="1">
      <c r="A19" s="2"/>
      <c r="B19" s="40"/>
      <c r="C19" s="4"/>
      <c r="D19" s="9"/>
      <c r="E19" s="41"/>
      <c r="F19" s="6"/>
    </row>
    <row r="20" ht="15.75" customHeight="1">
      <c r="A20" s="2"/>
      <c r="B20" s="42" t="s">
        <v>23</v>
      </c>
      <c r="C20" s="43">
        <f>C18-C16</f>
        <v>0.2986359425</v>
      </c>
      <c r="D20" s="44"/>
      <c r="E20" s="45" t="s">
        <v>24</v>
      </c>
      <c r="F20" s="6"/>
    </row>
    <row r="21" ht="15.75" customHeight="1">
      <c r="A21" s="5"/>
      <c r="B21" s="5"/>
      <c r="C21" s="46"/>
      <c r="D21" s="5"/>
      <c r="E21" s="5"/>
      <c r="F21" s="47"/>
    </row>
    <row r="22" ht="15.75" customHeight="1">
      <c r="A22" s="5"/>
      <c r="B22" s="48" t="s">
        <v>25</v>
      </c>
      <c r="C22" s="46"/>
      <c r="D22" s="5"/>
      <c r="E22" s="5"/>
      <c r="F22" s="47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E4:E5"/>
  </mergeCells>
  <printOptions horizontalCentered="1"/>
  <pageMargins bottom="0.75" footer="0.0" header="0.0" left="0.25" right="0.2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2022-04-07T21:45:52Z</dcterms:created>
  <dc:creator>Briana Beltran</dc:creator>
</cp:coreProperties>
</file>